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<sst xmlns="http://schemas.openxmlformats.org/spreadsheetml/2006/main" count="76" uniqueCount="76">
  <si>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 xml:space="preserve">Harmonogram spłaty kredytu i odsetek od kredytu zaciągniętego w 2014 roku –4.000.000,00zł.  </t>
  </si>
  <si>
    <t>Załącznik Nr 5</t>
  </si>
  <si>
    <t>Data</t>
  </si>
  <si>
    <t>Wysokość spłaty - rata</t>
  </si>
  <si>
    <t>wielkość spłaty w roku</t>
  </si>
  <si>
    <t>Stan kredytu po spłacie</t>
  </si>
  <si>
    <t>Odsetki za okres</t>
  </si>
  <si>
    <t>Ilość dni</t>
  </si>
  <si>
    <t>% /1 dzień</t>
  </si>
  <si>
    <t>Wysokość kwoty od której liczone są odsetki</t>
  </si>
  <si>
    <t>Kwota odsetek</t>
  </si>
  <si>
    <t>Wysokość odsetek do spłaty rocznie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</si>
  <si>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</si>
  <si>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</si>
  <si>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</si>
  <si>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</si>
  <si>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</si>
  <si>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</si>
  <si>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</si>
  <si>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</si>
  <si>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</si>
  <si>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</si>
  <si>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</si>
  <si>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Wibor 1M (08.07.2014r.) + marża ....0%</t>
  </si>
  <si>
    <t>30.09.2014r.</t>
  </si>
  <si>
    <t>od 20.07.14r. - 30.09.14r.</t>
  </si>
  <si>
    <t>31.12.2014r.</t>
  </si>
  <si>
    <t>od 01.10.14r. - 31.12.14r.</t>
  </si>
  <si>
    <t>31.03.2015r.</t>
  </si>
  <si>
    <t>od 01.01.15r. - 31.03.15r.</t>
  </si>
  <si>
    <t>30.06.2015r.</t>
  </si>
  <si>
    <t>od 01.04.15r. - 30.06.15r.</t>
  </si>
  <si>
    <t>30.09.2015r.</t>
  </si>
  <si>
    <t>od 01.07.15r. - 30.09.15r.</t>
  </si>
  <si>
    <t>31.12.2015r.</t>
  </si>
  <si>
    <t>od 01.10.15r. - 31.12.15r.</t>
  </si>
  <si>
    <t>31.03.2016r.</t>
  </si>
  <si>
    <t>od 01.01.16r. - 31.03.16r.</t>
  </si>
  <si>
    <t>30.06.2016r.</t>
  </si>
  <si>
    <t>od 01.04.16r. - 30.06.16r.</t>
  </si>
  <si>
    <t>30.09.2016r.</t>
  </si>
  <si>
    <t>od 01.07.16r. - 30.09.16r.</t>
  </si>
  <si>
    <t>31.12.2016r.</t>
  </si>
  <si>
    <t>od 01.10.16r. - 31.12.16r.</t>
  </si>
  <si>
    <t>31.03.2017r.</t>
  </si>
  <si>
    <t>od 01.01.17r. - 31.03.17r.</t>
  </si>
  <si>
    <t>30.06.2017r.</t>
  </si>
  <si>
    <t>od 01.04.17r. - 30.06.17r.</t>
  </si>
  <si>
    <t>30.09.2017r.</t>
  </si>
  <si>
    <t>od 01.07.17r. - 30.09.17r.</t>
  </si>
  <si>
    <t>31.12.2017r.</t>
  </si>
  <si>
    <t>od 01.10.17r. - 31.12.17r.</t>
  </si>
  <si>
    <t>31.03.2018r.</t>
  </si>
  <si>
    <t>od 01.01.18r. - 31.03.18r.</t>
  </si>
  <si>
    <t>30.06.2018r.</t>
  </si>
  <si>
    <t>od 01.04.18r. - 30.06.18r.</t>
  </si>
  <si>
    <t>30.09.2018r.</t>
  </si>
  <si>
    <t>od 01.07.18r. - 30.09.18r.</t>
  </si>
  <si>
    <t>31.12.2018r.</t>
  </si>
  <si>
    <t>od 01.10.18r. - 31.12.18r.</t>
  </si>
  <si>
    <t>31.03.2019r.</t>
  </si>
  <si>
    <t>od 01.01.19r. - 31.03.19r.</t>
  </si>
  <si>
    <t>30.06.2019r.</t>
  </si>
  <si>
    <t>od 01.04.19r. - 30.06.19r.</t>
  </si>
  <si>
    <t>30.09.2019r.</t>
  </si>
  <si>
    <t>od 01.07.19r. - 30.09.19r.</t>
  </si>
  <si>
    <t>31.12.2019r.</t>
  </si>
  <si>
    <t>od 01.10.19r. - 31.12.19r.</t>
  </si>
  <si>
    <t>31.03.2020r.</t>
  </si>
  <si>
    <t>od 01.01.20r. - 31.03.20r.</t>
  </si>
  <si>
    <t>30.06.2020r.</t>
  </si>
  <si>
    <t>od 01.04.20r. - 30.06.20r.</t>
  </si>
  <si>
    <t>30.09.2020r.</t>
  </si>
  <si>
    <t>od 01.07.20r. - 30.09.20r.</t>
  </si>
  <si>
    <t>31.12.2020r.</t>
  </si>
  <si>
    <t>od 01.10.20r. - 31.12.20r.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</si>
</sst>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"/>
    <numFmt numFmtId="165" formatCode="0.000%"/>
    <numFmt numFmtId="166" formatCode="#,##0.00&quot; zł&quot;"/>
  </numFmts>
  <fonts count="3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F24" sqref="F24"/>
    </sheetView>
  </sheetViews>
  <sheetFormatPr defaultColWidth="9.00390625" defaultRowHeight="7.5" customHeight="1"/>
  <cols>
    <col min="1" max="1" width="4.28125" style="1" customWidth="1"/>
    <col min="2" max="2" width="11.57421875" style="2" customWidth="1"/>
    <col min="3" max="3" width="17.57421875" style="2" customWidth="1"/>
    <col min="4" max="4" width="10.140625" style="2" customWidth="1"/>
    <col min="5" max="5" width="12.28125" style="3" customWidth="1"/>
    <col min="6" max="6" width="19.7109375" style="4" customWidth="1"/>
    <col min="7" max="7" width="8.00390625" style="5" customWidth="1"/>
    <col min="8" max="8" width="8.421875" style="6" customWidth="1"/>
    <col min="9" max="9" width="14.00390625" style="6" customWidth="1"/>
    <col min="10" max="10" width="15.8515625" style="7" customWidth="1"/>
    <col min="11" max="11" width="12.28125" style="8" customWidth="1"/>
    <col min="12" max="16384" width="9.00390625" style="9" customWidth="1"/>
  </cols>
  <sheetData>
    <row r="1" spans="3:11" ht="29.25" customHeight="1">
      <c r="C1" s="10" t="s">
        <v>0</v>
      </c>
      <c r="D1" s="10"/>
      <c r="K1" s="8" t="s">
        <v>1</v>
      </c>
    </row>
    <row r="2" ht="18" customHeight="1"/>
    <row r="3" spans="1:11" s="16" customFormat="1" ht="41.25" customHeight="1">
      <c r="A3" s="11"/>
      <c r="B3" s="12" t="s">
        <v>2</v>
      </c>
      <c r="C3" s="12" t="s">
        <v>3</v>
      </c>
      <c r="D3" s="12" t="s">
        <v>4</v>
      </c>
      <c r="E3" s="13" t="s">
        <v>5</v>
      </c>
      <c r="F3" s="13" t="s">
        <v>6</v>
      </c>
      <c r="G3" s="14" t="s">
        <v>7</v>
      </c>
      <c r="H3" s="15" t="s">
        <v>8</v>
      </c>
      <c r="I3" s="13" t="s">
        <v>9</v>
      </c>
      <c r="J3" s="13" t="s">
        <v>10</v>
      </c>
      <c r="K3" s="13" t="s">
        <v>11</v>
      </c>
    </row>
    <row r="4" spans="1:11" s="16" customFormat="1" ht="13.5" customHeight="1">
      <c r="A4" s="11" t="s">
        <v>12</v>
      </c>
      <c r="B4" s="12" t="s">
        <v>13</v>
      </c>
      <c r="C4" s="12" t="s">
        <v>14</v>
      </c>
      <c r="D4" s="12" t="s">
        <v>15</v>
      </c>
      <c r="E4" s="13" t="s">
        <v>16</v>
      </c>
      <c r="F4" s="13" t="s">
        <v>17</v>
      </c>
      <c r="G4" s="14" t="s">
        <v>18</v>
      </c>
      <c r="H4" s="15" t="s">
        <v>19</v>
      </c>
      <c r="I4" s="13" t="s">
        <v>20</v>
      </c>
      <c r="J4" s="13" t="s">
        <v>21</v>
      </c>
      <c r="K4" s="13" t="s">
        <v>22</v>
      </c>
    </row>
    <row r="5" spans="1:11" s="24" customFormat="1" ht="32.25" customHeight="1">
      <c r="A5" s="17"/>
      <c r="B5" s="12"/>
      <c r="C5" s="18"/>
      <c r="D5" s="18"/>
      <c r="E5" s="13">
        <v>4000000</v>
      </c>
      <c r="F5" s="19"/>
      <c r="G5" s="20"/>
      <c r="H5" s="21"/>
      <c r="I5" s="13">
        <v>4000000</v>
      </c>
      <c r="J5" s="22" t="s">
        <v>23</v>
      </c>
      <c r="K5" s="23"/>
    </row>
    <row r="6" spans="1:11" s="30" customFormat="1" ht="13.5" customHeight="1">
      <c r="A6" s="25">
        <v>1</v>
      </c>
      <c r="B6" s="25" t="s">
        <v>24</v>
      </c>
      <c r="C6" s="26">
        <v>0</v>
      </c>
      <c r="D6" s="26"/>
      <c r="E6" s="26">
        <f aca="true" t="shared" si="0" ref="E6:E31">E5-C6</f>
        <v>4000000</v>
      </c>
      <c r="F6" s="26" t="s">
        <v>25</v>
      </c>
      <c r="G6" s="27">
        <v>72</v>
      </c>
      <c r="H6" s="28">
        <f aca="true" t="shared" si="1" ref="H6:H31">$H$5/365</f>
        <v>0</v>
      </c>
      <c r="I6" s="26">
        <f>E6</f>
        <v>4000000</v>
      </c>
      <c r="J6" s="29">
        <f aca="true" t="shared" si="2" ref="J6:J31">G6*H6*I6</f>
        <v>0</v>
      </c>
      <c r="K6" s="23"/>
    </row>
    <row r="7" spans="1:11" s="30" customFormat="1" ht="12.75" customHeight="1">
      <c r="A7" s="25">
        <f aca="true" t="shared" si="3" ref="A7:A23">A6+1</f>
        <v>2</v>
      </c>
      <c r="B7" s="25" t="s">
        <v>26</v>
      </c>
      <c r="C7" s="26">
        <v>0</v>
      </c>
      <c r="D7" s="26">
        <v>0</v>
      </c>
      <c r="E7" s="26">
        <f t="shared" si="0"/>
        <v>4000000</v>
      </c>
      <c r="F7" s="26" t="s">
        <v>27</v>
      </c>
      <c r="G7" s="27">
        <v>92</v>
      </c>
      <c r="H7" s="28">
        <f t="shared" si="1"/>
        <v>0</v>
      </c>
      <c r="I7" s="26">
        <f>E7</f>
        <v>4000000</v>
      </c>
      <c r="J7" s="29">
        <f t="shared" si="2"/>
        <v>0</v>
      </c>
      <c r="K7" s="23">
        <f>SUM(J6:J7)</f>
        <v>0</v>
      </c>
    </row>
    <row r="8" spans="1:11" s="30" customFormat="1" ht="13.5" customHeight="1">
      <c r="A8" s="25">
        <f t="shared" si="3"/>
        <v>3</v>
      </c>
      <c r="B8" s="31" t="s">
        <v>28</v>
      </c>
      <c r="C8" s="26">
        <v>0</v>
      </c>
      <c r="D8" s="26"/>
      <c r="E8" s="26">
        <f t="shared" si="0"/>
        <v>4000000</v>
      </c>
      <c r="F8" s="26" t="s">
        <v>29</v>
      </c>
      <c r="G8" s="27">
        <v>90</v>
      </c>
      <c r="H8" s="28">
        <f t="shared" si="1"/>
        <v>0</v>
      </c>
      <c r="I8" s="26">
        <f aca="true" t="shared" si="4" ref="I8:I31">I7-C7</f>
        <v>4000000</v>
      </c>
      <c r="J8" s="29">
        <f t="shared" si="2"/>
        <v>0</v>
      </c>
      <c r="K8" s="23"/>
    </row>
    <row r="9" spans="1:11" s="30" customFormat="1" ht="13.5" customHeight="1">
      <c r="A9" s="25">
        <f t="shared" si="3"/>
        <v>4</v>
      </c>
      <c r="B9" s="25" t="s">
        <v>30</v>
      </c>
      <c r="C9" s="26">
        <v>0</v>
      </c>
      <c r="D9" s="26"/>
      <c r="E9" s="26">
        <f t="shared" si="0"/>
        <v>4000000</v>
      </c>
      <c r="F9" s="26" t="s">
        <v>31</v>
      </c>
      <c r="G9" s="27">
        <v>91</v>
      </c>
      <c r="H9" s="28">
        <f t="shared" si="1"/>
        <v>0</v>
      </c>
      <c r="I9" s="26">
        <f t="shared" si="4"/>
        <v>4000000</v>
      </c>
      <c r="J9" s="29">
        <f t="shared" si="2"/>
        <v>0</v>
      </c>
      <c r="K9" s="23"/>
    </row>
    <row r="10" spans="1:11" s="30" customFormat="1" ht="13.5" customHeight="1">
      <c r="A10" s="25">
        <f t="shared" si="3"/>
        <v>5</v>
      </c>
      <c r="B10" s="25" t="s">
        <v>32</v>
      </c>
      <c r="C10" s="26">
        <v>0</v>
      </c>
      <c r="D10" s="26"/>
      <c r="E10" s="26">
        <f t="shared" si="0"/>
        <v>4000000</v>
      </c>
      <c r="F10" s="26" t="s">
        <v>33</v>
      </c>
      <c r="G10" s="27">
        <v>92</v>
      </c>
      <c r="H10" s="28">
        <f t="shared" si="1"/>
        <v>0</v>
      </c>
      <c r="I10" s="26">
        <f t="shared" si="4"/>
        <v>4000000</v>
      </c>
      <c r="J10" s="29">
        <f t="shared" si="2"/>
        <v>0</v>
      </c>
      <c r="K10" s="23"/>
    </row>
    <row r="11" spans="1:11" s="30" customFormat="1" ht="13.5" customHeight="1">
      <c r="A11" s="25">
        <f t="shared" si="3"/>
        <v>6</v>
      </c>
      <c r="B11" s="25" t="s">
        <v>34</v>
      </c>
      <c r="C11" s="26">
        <v>0</v>
      </c>
      <c r="D11" s="26">
        <f>SUM(C8:C11)</f>
        <v>0</v>
      </c>
      <c r="E11" s="26">
        <f t="shared" si="0"/>
        <v>4000000</v>
      </c>
      <c r="F11" s="26" t="s">
        <v>35</v>
      </c>
      <c r="G11" s="27">
        <v>92</v>
      </c>
      <c r="H11" s="28">
        <f t="shared" si="1"/>
        <v>0</v>
      </c>
      <c r="I11" s="26">
        <f t="shared" si="4"/>
        <v>4000000</v>
      </c>
      <c r="J11" s="29">
        <f t="shared" si="2"/>
        <v>0</v>
      </c>
      <c r="K11" s="23">
        <f>SUM(J8:J11)</f>
        <v>0</v>
      </c>
    </row>
    <row r="12" spans="1:11" s="30" customFormat="1" ht="14.25" customHeight="1">
      <c r="A12" s="25">
        <f t="shared" si="3"/>
        <v>7</v>
      </c>
      <c r="B12" s="25" t="s">
        <v>36</v>
      </c>
      <c r="C12" s="26">
        <v>25000</v>
      </c>
      <c r="D12" s="26"/>
      <c r="E12" s="26">
        <f t="shared" si="0"/>
        <v>3975000</v>
      </c>
      <c r="F12" s="26" t="s">
        <v>37</v>
      </c>
      <c r="G12" s="27">
        <v>92</v>
      </c>
      <c r="H12" s="28">
        <f t="shared" si="1"/>
        <v>0</v>
      </c>
      <c r="I12" s="26">
        <f t="shared" si="4"/>
        <v>4000000</v>
      </c>
      <c r="J12" s="29">
        <f t="shared" si="2"/>
        <v>0</v>
      </c>
      <c r="K12" s="23"/>
    </row>
    <row r="13" spans="1:11" s="30" customFormat="1" ht="14.25" customHeight="1">
      <c r="A13" s="25">
        <f t="shared" si="3"/>
        <v>8</v>
      </c>
      <c r="B13" s="31" t="s">
        <v>38</v>
      </c>
      <c r="C13" s="26">
        <v>25000</v>
      </c>
      <c r="D13" s="26"/>
      <c r="E13" s="26">
        <f t="shared" si="0"/>
        <v>3950000</v>
      </c>
      <c r="F13" s="26" t="s">
        <v>39</v>
      </c>
      <c r="G13" s="27">
        <v>90</v>
      </c>
      <c r="H13" s="28">
        <f t="shared" si="1"/>
        <v>0</v>
      </c>
      <c r="I13" s="26">
        <f t="shared" si="4"/>
        <v>3975000</v>
      </c>
      <c r="J13" s="29">
        <f t="shared" si="2"/>
        <v>0</v>
      </c>
      <c r="K13" s="23"/>
    </row>
    <row r="14" spans="1:11" s="30" customFormat="1" ht="14.25" customHeight="1">
      <c r="A14" s="25">
        <f t="shared" si="3"/>
        <v>9</v>
      </c>
      <c r="B14" s="25" t="s">
        <v>40</v>
      </c>
      <c r="C14" s="26">
        <v>25000</v>
      </c>
      <c r="D14" s="26"/>
      <c r="E14" s="26">
        <f t="shared" si="0"/>
        <v>3925000</v>
      </c>
      <c r="F14" s="26" t="s">
        <v>41</v>
      </c>
      <c r="G14" s="27">
        <v>91</v>
      </c>
      <c r="H14" s="28">
        <f t="shared" si="1"/>
        <v>0</v>
      </c>
      <c r="I14" s="26">
        <f t="shared" si="4"/>
        <v>3950000</v>
      </c>
      <c r="J14" s="29">
        <f t="shared" si="2"/>
        <v>0</v>
      </c>
      <c r="K14" s="23"/>
    </row>
    <row r="15" spans="1:11" s="30" customFormat="1" ht="14.25" customHeight="1">
      <c r="A15" s="25">
        <f t="shared" si="3"/>
        <v>10</v>
      </c>
      <c r="B15" s="25" t="s">
        <v>42</v>
      </c>
      <c r="C15" s="26">
        <v>25000</v>
      </c>
      <c r="D15" s="26">
        <f>SUM(C12:C15)</f>
        <v>100000</v>
      </c>
      <c r="E15" s="26">
        <f t="shared" si="0"/>
        <v>3900000</v>
      </c>
      <c r="F15" s="26" t="s">
        <v>43</v>
      </c>
      <c r="G15" s="27">
        <v>92</v>
      </c>
      <c r="H15" s="28">
        <f t="shared" si="1"/>
        <v>0</v>
      </c>
      <c r="I15" s="26">
        <f t="shared" si="4"/>
        <v>3925000</v>
      </c>
      <c r="J15" s="29">
        <f t="shared" si="2"/>
        <v>0</v>
      </c>
      <c r="K15" s="23">
        <f>SUM(J12:J15)</f>
        <v>0</v>
      </c>
    </row>
    <row r="16" spans="1:11" s="30" customFormat="1" ht="14.25" customHeight="1">
      <c r="A16" s="25">
        <f t="shared" si="3"/>
        <v>11</v>
      </c>
      <c r="B16" s="25" t="s">
        <v>44</v>
      </c>
      <c r="C16" s="26">
        <v>200000</v>
      </c>
      <c r="D16" s="26"/>
      <c r="E16" s="26">
        <f t="shared" si="0"/>
        <v>3700000</v>
      </c>
      <c r="F16" s="26" t="s">
        <v>45</v>
      </c>
      <c r="G16" s="27">
        <v>92</v>
      </c>
      <c r="H16" s="28">
        <f t="shared" si="1"/>
        <v>0</v>
      </c>
      <c r="I16" s="26">
        <f t="shared" si="4"/>
        <v>3900000</v>
      </c>
      <c r="J16" s="29">
        <f t="shared" si="2"/>
        <v>0</v>
      </c>
      <c r="K16" s="23"/>
    </row>
    <row r="17" spans="1:11" s="30" customFormat="1" ht="14.25" customHeight="1">
      <c r="A17" s="25">
        <f t="shared" si="3"/>
        <v>12</v>
      </c>
      <c r="B17" s="31" t="s">
        <v>46</v>
      </c>
      <c r="C17" s="26">
        <v>200000</v>
      </c>
      <c r="D17" s="26"/>
      <c r="E17" s="26">
        <f t="shared" si="0"/>
        <v>3500000</v>
      </c>
      <c r="F17" s="26" t="s">
        <v>47</v>
      </c>
      <c r="G17" s="27">
        <v>91</v>
      </c>
      <c r="H17" s="28">
        <f t="shared" si="1"/>
        <v>0</v>
      </c>
      <c r="I17" s="26">
        <f t="shared" si="4"/>
        <v>3700000</v>
      </c>
      <c r="J17" s="29">
        <f t="shared" si="2"/>
        <v>0</v>
      </c>
      <c r="K17" s="23"/>
    </row>
    <row r="18" spans="1:11" s="30" customFormat="1" ht="14.25" customHeight="1">
      <c r="A18" s="25">
        <f t="shared" si="3"/>
        <v>13</v>
      </c>
      <c r="B18" s="25" t="s">
        <v>48</v>
      </c>
      <c r="C18" s="26">
        <v>200000</v>
      </c>
      <c r="D18" s="26"/>
      <c r="E18" s="26">
        <f t="shared" si="0"/>
        <v>3300000</v>
      </c>
      <c r="F18" s="26" t="s">
        <v>49</v>
      </c>
      <c r="G18" s="27">
        <v>91</v>
      </c>
      <c r="H18" s="28">
        <f t="shared" si="1"/>
        <v>0</v>
      </c>
      <c r="I18" s="26">
        <f t="shared" si="4"/>
        <v>3500000</v>
      </c>
      <c r="J18" s="29">
        <f t="shared" si="2"/>
        <v>0</v>
      </c>
      <c r="K18" s="23"/>
    </row>
    <row r="19" spans="1:11" s="30" customFormat="1" ht="14.25" customHeight="1">
      <c r="A19" s="25">
        <f t="shared" si="3"/>
        <v>14</v>
      </c>
      <c r="B19" s="25" t="s">
        <v>50</v>
      </c>
      <c r="C19" s="26">
        <v>200000</v>
      </c>
      <c r="D19" s="26">
        <f>SUM(C16:C19)</f>
        <v>800000</v>
      </c>
      <c r="E19" s="26">
        <f t="shared" si="0"/>
        <v>3100000</v>
      </c>
      <c r="F19" s="26" t="s">
        <v>51</v>
      </c>
      <c r="G19" s="27">
        <v>92</v>
      </c>
      <c r="H19" s="28">
        <f t="shared" si="1"/>
        <v>0</v>
      </c>
      <c r="I19" s="26">
        <f t="shared" si="4"/>
        <v>3300000</v>
      </c>
      <c r="J19" s="29">
        <f t="shared" si="2"/>
        <v>0</v>
      </c>
      <c r="K19" s="23">
        <f>SUM(J16:J19)</f>
        <v>0</v>
      </c>
    </row>
    <row r="20" spans="1:11" s="30" customFormat="1" ht="14.25" customHeight="1">
      <c r="A20" s="25">
        <f t="shared" si="3"/>
        <v>15</v>
      </c>
      <c r="B20" s="25" t="s">
        <v>52</v>
      </c>
      <c r="C20" s="26">
        <v>225000</v>
      </c>
      <c r="D20" s="26"/>
      <c r="E20" s="26">
        <f t="shared" si="0"/>
        <v>2875000</v>
      </c>
      <c r="F20" s="26" t="s">
        <v>53</v>
      </c>
      <c r="G20" s="27">
        <v>92</v>
      </c>
      <c r="H20" s="28">
        <f t="shared" si="1"/>
        <v>0</v>
      </c>
      <c r="I20" s="26">
        <f t="shared" si="4"/>
        <v>3100000</v>
      </c>
      <c r="J20" s="29">
        <f t="shared" si="2"/>
        <v>0</v>
      </c>
      <c r="K20" s="23"/>
    </row>
    <row r="21" spans="1:11" s="30" customFormat="1" ht="14.25" customHeight="1">
      <c r="A21" s="25">
        <f t="shared" si="3"/>
        <v>16</v>
      </c>
      <c r="B21" s="31" t="s">
        <v>54</v>
      </c>
      <c r="C21" s="26">
        <v>225000</v>
      </c>
      <c r="D21" s="26"/>
      <c r="E21" s="26">
        <f t="shared" si="0"/>
        <v>2650000</v>
      </c>
      <c r="F21" s="26" t="s">
        <v>55</v>
      </c>
      <c r="G21" s="27">
        <v>91</v>
      </c>
      <c r="H21" s="28">
        <f t="shared" si="1"/>
        <v>0</v>
      </c>
      <c r="I21" s="26">
        <f t="shared" si="4"/>
        <v>2875000</v>
      </c>
      <c r="J21" s="29">
        <f t="shared" si="2"/>
        <v>0</v>
      </c>
      <c r="K21" s="23"/>
    </row>
    <row r="22" spans="1:11" s="30" customFormat="1" ht="14.25" customHeight="1">
      <c r="A22" s="25">
        <f t="shared" si="3"/>
        <v>17</v>
      </c>
      <c r="B22" s="25" t="s">
        <v>56</v>
      </c>
      <c r="C22" s="26">
        <v>225000</v>
      </c>
      <c r="D22" s="26"/>
      <c r="E22" s="26">
        <f t="shared" si="0"/>
        <v>2425000</v>
      </c>
      <c r="F22" s="26" t="s">
        <v>57</v>
      </c>
      <c r="G22" s="27">
        <v>91</v>
      </c>
      <c r="H22" s="28">
        <f t="shared" si="1"/>
        <v>0</v>
      </c>
      <c r="I22" s="26">
        <f t="shared" si="4"/>
        <v>2650000</v>
      </c>
      <c r="J22" s="29">
        <f t="shared" si="2"/>
        <v>0</v>
      </c>
      <c r="K22" s="23"/>
    </row>
    <row r="23" spans="1:11" s="30" customFormat="1" ht="14.25" customHeight="1">
      <c r="A23" s="25">
        <f t="shared" si="3"/>
        <v>18</v>
      </c>
      <c r="B23" s="25" t="s">
        <v>58</v>
      </c>
      <c r="C23" s="26">
        <v>225000</v>
      </c>
      <c r="D23" s="26">
        <f>SUM(C20:C23)</f>
        <v>900000</v>
      </c>
      <c r="E23" s="26">
        <f t="shared" si="0"/>
        <v>2200000</v>
      </c>
      <c r="F23" s="26" t="s">
        <v>59</v>
      </c>
      <c r="G23" s="27">
        <v>92</v>
      </c>
      <c r="H23" s="28">
        <f t="shared" si="1"/>
        <v>0</v>
      </c>
      <c r="I23" s="26">
        <f t="shared" si="4"/>
        <v>2425000</v>
      </c>
      <c r="J23" s="29">
        <f t="shared" si="2"/>
        <v>0</v>
      </c>
      <c r="K23" s="23">
        <f>SUM(J20:J23)</f>
        <v>0</v>
      </c>
    </row>
    <row r="24" spans="1:11" s="30" customFormat="1" ht="14.25" customHeight="1">
      <c r="A24" s="25">
        <f>A19+1</f>
        <v>15</v>
      </c>
      <c r="B24" s="25" t="s">
        <v>60</v>
      </c>
      <c r="C24" s="26">
        <v>250000</v>
      </c>
      <c r="D24" s="26"/>
      <c r="E24" s="26">
        <f t="shared" si="0"/>
        <v>1950000</v>
      </c>
      <c r="F24" s="26" t="s">
        <v>61</v>
      </c>
      <c r="G24" s="27">
        <v>92</v>
      </c>
      <c r="H24" s="28">
        <f t="shared" si="1"/>
        <v>0</v>
      </c>
      <c r="I24" s="26">
        <f t="shared" si="4"/>
        <v>2200000</v>
      </c>
      <c r="J24" s="29">
        <f t="shared" si="2"/>
        <v>0</v>
      </c>
      <c r="K24" s="23"/>
    </row>
    <row r="25" spans="1:11" s="30" customFormat="1" ht="14.25" customHeight="1">
      <c r="A25" s="25">
        <f aca="true" t="shared" si="5" ref="A25:A31">A24+1</f>
        <v>16</v>
      </c>
      <c r="B25" s="31" t="s">
        <v>62</v>
      </c>
      <c r="C25" s="26">
        <v>250000</v>
      </c>
      <c r="D25" s="26"/>
      <c r="E25" s="26">
        <f t="shared" si="0"/>
        <v>1700000</v>
      </c>
      <c r="F25" s="26" t="s">
        <v>63</v>
      </c>
      <c r="G25" s="27">
        <v>91</v>
      </c>
      <c r="H25" s="28">
        <f t="shared" si="1"/>
        <v>0</v>
      </c>
      <c r="I25" s="26">
        <f t="shared" si="4"/>
        <v>1950000</v>
      </c>
      <c r="J25" s="29">
        <f t="shared" si="2"/>
        <v>0</v>
      </c>
      <c r="K25" s="23"/>
    </row>
    <row r="26" spans="1:11" s="30" customFormat="1" ht="14.25" customHeight="1">
      <c r="A26" s="25">
        <f t="shared" si="5"/>
        <v>17</v>
      </c>
      <c r="B26" s="25" t="s">
        <v>64</v>
      </c>
      <c r="C26" s="26">
        <v>250000</v>
      </c>
      <c r="D26" s="26"/>
      <c r="E26" s="26">
        <f t="shared" si="0"/>
        <v>1450000</v>
      </c>
      <c r="F26" s="26" t="s">
        <v>65</v>
      </c>
      <c r="G26" s="27">
        <v>91</v>
      </c>
      <c r="H26" s="28">
        <f t="shared" si="1"/>
        <v>0</v>
      </c>
      <c r="I26" s="26">
        <f t="shared" si="4"/>
        <v>1700000</v>
      </c>
      <c r="J26" s="29">
        <f t="shared" si="2"/>
        <v>0</v>
      </c>
      <c r="K26" s="23"/>
    </row>
    <row r="27" spans="1:11" s="30" customFormat="1" ht="14.25" customHeight="1">
      <c r="A27" s="25">
        <f t="shared" si="5"/>
        <v>18</v>
      </c>
      <c r="B27" s="25" t="s">
        <v>66</v>
      </c>
      <c r="C27" s="26">
        <v>250000</v>
      </c>
      <c r="D27" s="26">
        <f>SUM(C24:C27)</f>
        <v>1000000</v>
      </c>
      <c r="E27" s="26">
        <f t="shared" si="0"/>
        <v>1200000</v>
      </c>
      <c r="F27" s="26" t="s">
        <v>67</v>
      </c>
      <c r="G27" s="27">
        <v>92</v>
      </c>
      <c r="H27" s="28">
        <f t="shared" si="1"/>
        <v>0</v>
      </c>
      <c r="I27" s="26">
        <f t="shared" si="4"/>
        <v>1450000</v>
      </c>
      <c r="J27" s="29">
        <f t="shared" si="2"/>
        <v>0</v>
      </c>
      <c r="K27" s="23">
        <f>SUM(J24:J27)</f>
        <v>0</v>
      </c>
    </row>
    <row r="28" spans="1:11" s="30" customFormat="1" ht="14.25" customHeight="1">
      <c r="A28" s="25">
        <f t="shared" si="5"/>
        <v>19</v>
      </c>
      <c r="B28" s="25" t="s">
        <v>68</v>
      </c>
      <c r="C28" s="26">
        <v>300000</v>
      </c>
      <c r="D28" s="26"/>
      <c r="E28" s="26">
        <f t="shared" si="0"/>
        <v>900000</v>
      </c>
      <c r="F28" s="26" t="s">
        <v>69</v>
      </c>
      <c r="G28" s="27">
        <v>92</v>
      </c>
      <c r="H28" s="28">
        <f t="shared" si="1"/>
        <v>0</v>
      </c>
      <c r="I28" s="26">
        <f t="shared" si="4"/>
        <v>1200000</v>
      </c>
      <c r="J28" s="29">
        <f t="shared" si="2"/>
        <v>0</v>
      </c>
      <c r="K28" s="23"/>
    </row>
    <row r="29" spans="1:11" s="30" customFormat="1" ht="14.25" customHeight="1">
      <c r="A29" s="25">
        <f t="shared" si="5"/>
        <v>20</v>
      </c>
      <c r="B29" s="31" t="s">
        <v>70</v>
      </c>
      <c r="C29" s="26">
        <v>300000</v>
      </c>
      <c r="D29" s="26"/>
      <c r="E29" s="26">
        <f t="shared" si="0"/>
        <v>600000</v>
      </c>
      <c r="F29" s="26" t="s">
        <v>71</v>
      </c>
      <c r="G29" s="27">
        <v>91</v>
      </c>
      <c r="H29" s="28">
        <f t="shared" si="1"/>
        <v>0</v>
      </c>
      <c r="I29" s="26">
        <f t="shared" si="4"/>
        <v>900000</v>
      </c>
      <c r="J29" s="29">
        <f t="shared" si="2"/>
        <v>0</v>
      </c>
      <c r="K29" s="23"/>
    </row>
    <row r="30" spans="1:11" s="30" customFormat="1" ht="14.25" customHeight="1">
      <c r="A30" s="25">
        <f t="shared" si="5"/>
        <v>21</v>
      </c>
      <c r="B30" s="25" t="s">
        <v>72</v>
      </c>
      <c r="C30" s="26">
        <v>300000</v>
      </c>
      <c r="D30" s="26"/>
      <c r="E30" s="26">
        <f t="shared" si="0"/>
        <v>300000</v>
      </c>
      <c r="F30" s="26" t="s">
        <v>73</v>
      </c>
      <c r="G30" s="27">
        <v>91</v>
      </c>
      <c r="H30" s="28">
        <f t="shared" si="1"/>
        <v>0</v>
      </c>
      <c r="I30" s="26">
        <f t="shared" si="4"/>
        <v>600000</v>
      </c>
      <c r="J30" s="29">
        <f t="shared" si="2"/>
        <v>0</v>
      </c>
      <c r="K30" s="23"/>
    </row>
    <row r="31" spans="1:11" s="30" customFormat="1" ht="14.25" customHeight="1">
      <c r="A31" s="25">
        <f t="shared" si="5"/>
        <v>22</v>
      </c>
      <c r="B31" s="25" t="s">
        <v>74</v>
      </c>
      <c r="C31" s="26">
        <v>300000</v>
      </c>
      <c r="D31" s="26">
        <f>SUM(C28:C31)</f>
        <v>1200000</v>
      </c>
      <c r="E31" s="26">
        <f t="shared" si="0"/>
        <v>0</v>
      </c>
      <c r="F31" s="26" t="s">
        <v>75</v>
      </c>
      <c r="G31" s="27">
        <v>92</v>
      </c>
      <c r="H31" s="28">
        <f t="shared" si="1"/>
        <v>0</v>
      </c>
      <c r="I31" s="26">
        <f t="shared" si="4"/>
        <v>300000</v>
      </c>
      <c r="J31" s="29">
        <f t="shared" si="2"/>
        <v>0</v>
      </c>
      <c r="K31" s="23">
        <f>SUM(J28:J31)</f>
        <v>0</v>
      </c>
    </row>
    <row r="32" spans="1:11" s="38" customFormat="1" ht="15.75" customHeight="1">
      <c r="A32" s="11"/>
      <c r="B32" s="11"/>
      <c r="C32" s="32">
        <f>SUM(C6:C31)</f>
        <v>4000000</v>
      </c>
      <c r="D32" s="32">
        <f>SUM(D6:D31)</f>
        <v>4000000</v>
      </c>
      <c r="E32" s="33"/>
      <c r="F32" s="34"/>
      <c r="G32" s="35"/>
      <c r="H32" s="36"/>
      <c r="I32" s="36"/>
      <c r="J32" s="37">
        <f>SUM(J6:J31)</f>
        <v>0</v>
      </c>
      <c r="K32" s="37">
        <f>SUM(K6:K31)</f>
        <v>0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5902777777777778" right="0.5902777777777778" top="0.2" bottom="0.20972222222222223" header="0.5118055555555555" footer="0.1312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ssiedlaczek</cp:lastModifiedBy>
  <cp:lastPrinted>2014-07-03T09:16:12Z</cp:lastPrinted>
  <dcterms:modified xsi:type="dcterms:W3CDTF">2014-07-03T09:16:17Z</dcterms:modified>
  <cp:category/>
  <cp:version/>
  <cp:contentType/>
  <cp:contentStatus/>
</cp:coreProperties>
</file>